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s\Downloads\"/>
    </mc:Choice>
  </mc:AlternateContent>
  <xr:revisionPtr revIDLastSave="0" documentId="13_ncr:1_{43330534-C653-43CE-ADDB-6E545A4F7955}" xr6:coauthVersionLast="36" xr6:coauthVersionMax="36" xr10:uidLastSave="{00000000-0000-0000-0000-000000000000}"/>
  <bookViews>
    <workbookView xWindow="0" yWindow="0" windowWidth="22500" windowHeight="10635" xr2:uid="{222B2C75-881E-4290-9E1A-893BA1322CF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28" i="1"/>
  <c r="B27" i="1"/>
  <c r="B30" i="1" l="1"/>
  <c r="B34" i="1" l="1"/>
  <c r="B20" i="1" l="1"/>
  <c r="B22" i="1"/>
  <c r="B35" i="1" s="1"/>
  <c r="B39" i="1" s="1"/>
  <c r="B37" i="1" s="1"/>
  <c r="B38" i="1" s="1"/>
  <c r="B40" i="1" l="1"/>
</calcChain>
</file>

<file path=xl/sharedStrings.xml><?xml version="1.0" encoding="utf-8"?>
<sst xmlns="http://schemas.openxmlformats.org/spreadsheetml/2006/main" count="40" uniqueCount="38">
  <si>
    <t>Berechnungstool</t>
  </si>
  <si>
    <t>Bitte füllen sie die gelben Felder aus!</t>
  </si>
  <si>
    <t>Verkaufspreise</t>
  </si>
  <si>
    <t>Cocktails alkoholfrei</t>
  </si>
  <si>
    <t>Cocktails mit Alkohol</t>
  </si>
  <si>
    <t>Mietkomponenten</t>
  </si>
  <si>
    <t>Cocktailbar Grundausstattung</t>
  </si>
  <si>
    <t>Tiefkühltruhe</t>
  </si>
  <si>
    <t>Mobiles Waschbecken</t>
  </si>
  <si>
    <t>Thekenelement rechts</t>
  </si>
  <si>
    <t>Thekenelement links</t>
  </si>
  <si>
    <t>Verkaufsanhänger inkl. Thekenelement &amp; Waschbecken</t>
  </si>
  <si>
    <t>Transportkosten</t>
  </si>
  <si>
    <t>Entfernung 79232 March - Veranstaltungsort</t>
  </si>
  <si>
    <t>Varibale Kosten</t>
  </si>
  <si>
    <t>Preis pro Cocktail (alkoholfrei)</t>
  </si>
  <si>
    <t>Preis pro Cocktail (mit Alkohol)</t>
  </si>
  <si>
    <t>Trinkhalm (pro Cocktail)</t>
  </si>
  <si>
    <t>Crushed Ice (pro Cocktail)</t>
  </si>
  <si>
    <t>Mindestabnahme Menge pro Tag</t>
  </si>
  <si>
    <t>Veranstaltungstage</t>
  </si>
  <si>
    <t>geschätzte Anzahl Cocktails pro Tag</t>
  </si>
  <si>
    <t>Umsatz</t>
  </si>
  <si>
    <t>Summe einmalige Kosten</t>
  </si>
  <si>
    <t>Summe variable Kosten</t>
  </si>
  <si>
    <t>Kosten gesamt (netto)</t>
  </si>
  <si>
    <t>MwSt. 19 %</t>
  </si>
  <si>
    <t>Kosten gesamt (brutto)</t>
  </si>
  <si>
    <t>zu erwartender Gewinn</t>
  </si>
  <si>
    <t>Anteil alkoholfreier Cocktails</t>
  </si>
  <si>
    <t>(erfahrungsgemäß bei ca. 20 %)</t>
  </si>
  <si>
    <t>km</t>
  </si>
  <si>
    <t>x</t>
  </si>
  <si>
    <t>falls erwünscht bitte "x" eintragen</t>
  </si>
  <si>
    <t>Cocktails</t>
  </si>
  <si>
    <t>Hinweis:</t>
  </si>
  <si>
    <t>Das Berechnungstool dient zur groben Orientierung. Preise für Trinkhalme und Eis können je nach Verbrauchsmenge abweichen.
Alle Angaben ohne Gewähr.</t>
  </si>
  <si>
    <t>Summe einmaliger Kosten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</si>
</sst>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C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22"/>
      <color rgb="FF92D050"/>
      <name val="Arial"/>
      <family val="2"/>
    </font>
    <font>
      <b/>
      <sz val="10"/>
      <color rgb="FFFFC000"/>
      <name val="Arial"/>
      <family val="2"/>
    </font>
    <font>
      <sz val="10"/>
      <color rgb="FF92D050"/>
      <name val="Arial"/>
      <family val="2"/>
    </font>
    <font>
      <u/>
      <sz val="12"/>
      <color rgb="FF92D050"/>
      <name val="Arial"/>
      <family val="2"/>
    </font>
    <font>
      <b/>
      <u/>
      <sz val="12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/>
      <right style="thin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0" fillId="4" borderId="0" xfId="0" applyFill="1"/>
    <xf numFmtId="0" fontId="2" fillId="4" borderId="0" xfId="0" applyFont="1" applyFill="1"/>
    <xf numFmtId="0" fontId="5" fillId="4" borderId="0" xfId="0" applyFont="1" applyFill="1"/>
    <xf numFmtId="0" fontId="0" fillId="0" borderId="0" xfId="0" applyFill="1"/>
    <xf numFmtId="0" fontId="6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wrapText="1"/>
    </xf>
    <xf numFmtId="0" fontId="3" fillId="4" borderId="0" xfId="0" applyFont="1" applyFill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1" xfId="0" applyFont="1" applyFill="1" applyBorder="1"/>
    <xf numFmtId="0" fontId="3" fillId="4" borderId="9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" xfId="0" applyFont="1" applyFill="1" applyBorder="1" applyAlignment="1">
      <alignment wrapText="1"/>
    </xf>
    <xf numFmtId="44" fontId="5" fillId="4" borderId="4" xfId="0" applyNumberFormat="1" applyFont="1" applyFill="1" applyBorder="1"/>
    <xf numFmtId="0" fontId="5" fillId="4" borderId="12" xfId="0" applyFont="1" applyFill="1" applyBorder="1"/>
    <xf numFmtId="44" fontId="5" fillId="4" borderId="6" xfId="1" applyFont="1" applyFill="1" applyBorder="1"/>
    <xf numFmtId="44" fontId="3" fillId="4" borderId="6" xfId="0" applyNumberFormat="1" applyFont="1" applyFill="1" applyBorder="1"/>
    <xf numFmtId="0" fontId="3" fillId="4" borderId="1" xfId="0" applyFont="1" applyFill="1" applyBorder="1"/>
    <xf numFmtId="44" fontId="5" fillId="4" borderId="3" xfId="1" applyFont="1" applyFill="1" applyBorder="1"/>
    <xf numFmtId="44" fontId="5" fillId="4" borderId="4" xfId="1" applyFont="1" applyFill="1" applyBorder="1"/>
    <xf numFmtId="0" fontId="5" fillId="4" borderId="6" xfId="0" applyFont="1" applyFill="1" applyBorder="1"/>
    <xf numFmtId="44" fontId="5" fillId="4" borderId="8" xfId="0" applyNumberFormat="1" applyFont="1" applyFill="1" applyBorder="1"/>
    <xf numFmtId="44" fontId="5" fillId="4" borderId="6" xfId="0" applyNumberFormat="1" applyFont="1" applyFill="1" applyBorder="1"/>
    <xf numFmtId="44" fontId="0" fillId="3" borderId="6" xfId="0" applyNumberFormat="1" applyFill="1" applyBorder="1"/>
    <xf numFmtId="0" fontId="5" fillId="4" borderId="0" xfId="0" applyFont="1" applyFill="1" applyBorder="1"/>
    <xf numFmtId="0" fontId="5" fillId="4" borderId="13" xfId="0" applyFont="1" applyFill="1" applyBorder="1"/>
    <xf numFmtId="0" fontId="5" fillId="4" borderId="9" xfId="0" applyFont="1" applyFill="1" applyBorder="1"/>
    <xf numFmtId="44" fontId="0" fillId="2" borderId="3" xfId="1" applyFont="1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top" wrapText="1"/>
    </xf>
    <xf numFmtId="44" fontId="5" fillId="4" borderId="2" xfId="1" applyFont="1" applyFill="1" applyBorder="1" applyAlignment="1">
      <alignment horizontal="center"/>
    </xf>
    <xf numFmtId="44" fontId="5" fillId="4" borderId="3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center"/>
    </xf>
    <xf numFmtId="44" fontId="5" fillId="4" borderId="10" xfId="1" applyFont="1" applyFill="1" applyBorder="1" applyAlignment="1">
      <alignment horizontal="center"/>
    </xf>
    <xf numFmtId="44" fontId="5" fillId="4" borderId="8" xfId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452438</xdr:colOff>
      <xdr:row>17</xdr:row>
      <xdr:rowOff>33336</xdr:rowOff>
    </xdr:from>
    <xdr:to>
      <xdr:col>5</xdr:col>
      <xdr:colOff>1570885</xdr:colOff>
      <xdr:row>32</xdr:row>
      <xdr:rowOff>12839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558A030-F87E-488D-AC24-53286664F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46" b="99827" l="5000" r="96087">
                      <a14:foregroundMark x1="56087" y1="29066" x2="71087" y2="13322"/>
                      <a14:foregroundMark x1="73261" y1="2422" x2="57391" y2="35121"/>
                      <a14:foregroundMark x1="70000" y1="4844" x2="65435" y2="20242"/>
                      <a14:foregroundMark x1="73043" y1="2768" x2="75435" y2="1038"/>
                      <a14:foregroundMark x1="85870" y1="32180" x2="87391" y2="29758"/>
                      <a14:foregroundMark x1="88478" y1="28547" x2="92391" y2="29239"/>
                      <a14:foregroundMark x1="91087" y1="26471" x2="96304" y2="24567"/>
                      <a14:foregroundMark x1="11087" y1="27682" x2="5217" y2="23356"/>
                      <a14:foregroundMark x1="45435" y1="94118" x2="30870" y2="998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9163" y="3314699"/>
          <a:ext cx="1928072" cy="2422665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404813</xdr:colOff>
      <xdr:row>0</xdr:row>
      <xdr:rowOff>150906</xdr:rowOff>
    </xdr:from>
    <xdr:to>
      <xdr:col>5</xdr:col>
      <xdr:colOff>1619251</xdr:colOff>
      <xdr:row>4</xdr:row>
      <xdr:rowOff>135068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6F2E0B7-CA2A-4E67-9985-08550822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150906"/>
          <a:ext cx="3371850" cy="822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3FE2-E979-43E8-9D53-F03CF98497C7}">
  <dimension ref="A1:H41"/>
  <sheetViews>
    <sheetView showGridLines="0" tabSelected="1" zoomScaleNormal="100" workbookViewId="0">
      <selection activeCell="B32" activeCellId="4" sqref="B7:B8 D7 B12:B16 B19 B32:B33"/>
    </sheetView>
  </sheetViews>
  <sheetFormatPr baseColWidth="10" defaultRowHeight="12.75" x14ac:dyDescent="0.35"/>
  <cols>
    <col min="1" max="1" width="41" style="5" customWidth="1"/>
    <col min="2" max="2" width="15.59765625" customWidth="1"/>
    <col min="3" max="3" width="3.265625" customWidth="1"/>
    <col min="4" max="4" width="7.73046875" customWidth="1"/>
    <col min="5" max="5" width="3.59765625" customWidth="1"/>
    <col min="6" max="6" width="24.1328125" customWidth="1"/>
  </cols>
  <sheetData>
    <row r="1" spans="1:6" ht="27.4" x14ac:dyDescent="0.7">
      <c r="A1" s="6" t="s">
        <v>0</v>
      </c>
      <c r="B1" s="2"/>
      <c r="C1" s="2"/>
      <c r="D1" s="2"/>
      <c r="E1" s="2"/>
      <c r="F1" s="2"/>
    </row>
    <row r="2" spans="1:6" x14ac:dyDescent="0.35">
      <c r="A2" s="2"/>
      <c r="B2" s="2"/>
      <c r="C2" s="2"/>
      <c r="D2" s="2"/>
      <c r="E2" s="2"/>
      <c r="F2" s="2"/>
    </row>
    <row r="3" spans="1:6" x14ac:dyDescent="0.35">
      <c r="A3" s="2"/>
      <c r="B3" s="2"/>
      <c r="C3" s="2"/>
      <c r="D3" s="2"/>
      <c r="E3" s="2"/>
      <c r="F3" s="2"/>
    </row>
    <row r="4" spans="1:6" ht="13.15" x14ac:dyDescent="0.4">
      <c r="A4" s="7" t="s">
        <v>1</v>
      </c>
      <c r="B4" s="2"/>
      <c r="C4" s="2"/>
      <c r="D4" s="2"/>
      <c r="E4" s="2"/>
      <c r="F4" s="2"/>
    </row>
    <row r="5" spans="1:6" x14ac:dyDescent="0.35">
      <c r="A5" s="4"/>
      <c r="B5" s="2"/>
      <c r="C5" s="2"/>
      <c r="D5" s="2"/>
      <c r="E5" s="2"/>
      <c r="F5" s="2"/>
    </row>
    <row r="6" spans="1:6" ht="13.15" x14ac:dyDescent="0.4">
      <c r="A6" s="9" t="s">
        <v>2</v>
      </c>
      <c r="B6" s="2"/>
      <c r="C6" s="2"/>
      <c r="D6" s="2"/>
      <c r="E6" s="2"/>
      <c r="F6" s="2"/>
    </row>
    <row r="7" spans="1:6" x14ac:dyDescent="0.35">
      <c r="A7" s="11" t="s">
        <v>3</v>
      </c>
      <c r="B7" s="30">
        <v>7</v>
      </c>
      <c r="C7" s="2"/>
      <c r="D7" s="32">
        <v>0.2</v>
      </c>
      <c r="E7" s="4" t="s">
        <v>29</v>
      </c>
      <c r="F7" s="4"/>
    </row>
    <row r="8" spans="1:6" x14ac:dyDescent="0.35">
      <c r="A8" s="12" t="s">
        <v>4</v>
      </c>
      <c r="B8" s="31">
        <v>8</v>
      </c>
      <c r="C8" s="4"/>
      <c r="D8" s="4"/>
      <c r="E8" s="3" t="s">
        <v>30</v>
      </c>
      <c r="F8" s="2"/>
    </row>
    <row r="9" spans="1:6" ht="6.75" customHeight="1" x14ac:dyDescent="0.35">
      <c r="A9" s="29"/>
      <c r="B9" s="4"/>
      <c r="C9" s="4"/>
      <c r="D9" s="4"/>
      <c r="E9" s="2"/>
      <c r="F9" s="2"/>
    </row>
    <row r="10" spans="1:6" ht="30" customHeight="1" x14ac:dyDescent="0.4">
      <c r="A10" s="9" t="s">
        <v>5</v>
      </c>
      <c r="B10" s="8" t="s">
        <v>33</v>
      </c>
      <c r="C10" s="4"/>
      <c r="D10" s="4"/>
      <c r="E10" s="2"/>
      <c r="F10" s="2"/>
    </row>
    <row r="11" spans="1:6" ht="13.15" x14ac:dyDescent="0.4">
      <c r="A11" s="11" t="s">
        <v>6</v>
      </c>
      <c r="B11" s="13" t="s">
        <v>32</v>
      </c>
      <c r="C11" s="41">
        <v>215</v>
      </c>
      <c r="D11" s="42"/>
      <c r="E11" s="2"/>
      <c r="F11" s="2"/>
    </row>
    <row r="12" spans="1:6" ht="13.15" x14ac:dyDescent="0.4">
      <c r="A12" s="12" t="s">
        <v>7</v>
      </c>
      <c r="B12" s="33"/>
      <c r="C12" s="43">
        <v>36</v>
      </c>
      <c r="D12" s="44"/>
      <c r="E12" s="2"/>
      <c r="F12" s="2"/>
    </row>
    <row r="13" spans="1:6" ht="13.15" x14ac:dyDescent="0.4">
      <c r="A13" s="14" t="s">
        <v>8</v>
      </c>
      <c r="B13" s="34"/>
      <c r="C13" s="45">
        <v>36</v>
      </c>
      <c r="D13" s="46"/>
      <c r="E13" s="2"/>
      <c r="F13" s="2"/>
    </row>
    <row r="14" spans="1:6" ht="13.15" x14ac:dyDescent="0.4">
      <c r="A14" s="12" t="s">
        <v>10</v>
      </c>
      <c r="B14" s="33"/>
      <c r="C14" s="43">
        <v>36</v>
      </c>
      <c r="D14" s="44"/>
      <c r="E14" s="2"/>
      <c r="F14" s="2"/>
    </row>
    <row r="15" spans="1:6" ht="13.15" x14ac:dyDescent="0.4">
      <c r="A15" s="11" t="s">
        <v>9</v>
      </c>
      <c r="B15" s="34"/>
      <c r="C15" s="45">
        <v>36</v>
      </c>
      <c r="D15" s="46"/>
      <c r="E15" s="2"/>
      <c r="F15" s="2"/>
    </row>
    <row r="16" spans="1:6" ht="25.9" x14ac:dyDescent="0.4">
      <c r="A16" s="15" t="s">
        <v>11</v>
      </c>
      <c r="B16" s="33" t="s">
        <v>32</v>
      </c>
      <c r="C16" s="43">
        <v>180</v>
      </c>
      <c r="D16" s="44"/>
      <c r="E16" s="2"/>
      <c r="F16" s="2"/>
    </row>
    <row r="17" spans="1:8" x14ac:dyDescent="0.35">
      <c r="A17" s="4"/>
      <c r="B17" s="2"/>
      <c r="C17" s="4"/>
      <c r="D17" s="4"/>
      <c r="E17" s="2"/>
      <c r="F17" s="2"/>
    </row>
    <row r="18" spans="1:8" ht="13.15" x14ac:dyDescent="0.4">
      <c r="A18" s="9" t="s">
        <v>12</v>
      </c>
      <c r="B18" s="2"/>
      <c r="C18" s="4"/>
      <c r="D18" s="4"/>
      <c r="E18" s="2"/>
      <c r="F18" s="2"/>
    </row>
    <row r="19" spans="1:8" x14ac:dyDescent="0.35">
      <c r="A19" s="12" t="s">
        <v>13</v>
      </c>
      <c r="B19" s="35">
        <v>10</v>
      </c>
      <c r="C19" s="12" t="s">
        <v>31</v>
      </c>
      <c r="D19" s="18">
        <v>1.19</v>
      </c>
      <c r="E19" s="2"/>
      <c r="F19" s="2"/>
    </row>
    <row r="20" spans="1:8" x14ac:dyDescent="0.35">
      <c r="A20" s="17" t="s">
        <v>12</v>
      </c>
      <c r="B20" s="16">
        <f>B19*D19*4</f>
        <v>47.599999999999994</v>
      </c>
      <c r="C20" s="10"/>
      <c r="D20" s="4"/>
      <c r="E20" s="2"/>
      <c r="F20" s="2"/>
    </row>
    <row r="21" spans="1:8" x14ac:dyDescent="0.35">
      <c r="A21" s="27"/>
      <c r="B21" s="28"/>
      <c r="C21" s="4"/>
      <c r="D21" s="27"/>
      <c r="E21" s="2"/>
      <c r="F21" s="2"/>
    </row>
    <row r="22" spans="1:8" ht="13.15" x14ac:dyDescent="0.4">
      <c r="A22" s="20" t="s">
        <v>37</v>
      </c>
      <c r="B22" s="19">
        <f>SUM(C11,IF(B12="x",C12,0),IF(B13="x",C13,0),IF(B14="x",C14,0),IF(B15="x",C15,0),IF(B16="x",C16,0),B20)</f>
        <v>442.6</v>
      </c>
      <c r="C22" s="4"/>
      <c r="D22" s="4"/>
      <c r="E22" s="2"/>
      <c r="F22" s="2"/>
    </row>
    <row r="23" spans="1:8" x14ac:dyDescent="0.35">
      <c r="A23" s="4"/>
      <c r="B23" s="4"/>
      <c r="C23" s="4"/>
      <c r="D23" s="4"/>
      <c r="E23" s="2"/>
      <c r="F23" s="2"/>
    </row>
    <row r="24" spans="1:8" ht="13.15" x14ac:dyDescent="0.4">
      <c r="A24" s="9" t="s">
        <v>14</v>
      </c>
      <c r="B24" s="4"/>
      <c r="C24" s="4"/>
      <c r="D24" s="4"/>
      <c r="E24" s="2"/>
      <c r="F24" s="2"/>
    </row>
    <row r="25" spans="1:8" x14ac:dyDescent="0.35">
      <c r="A25" s="11" t="s">
        <v>15</v>
      </c>
      <c r="B25" s="21">
        <v>2.89</v>
      </c>
      <c r="C25" s="4"/>
      <c r="D25" s="4"/>
      <c r="E25" s="2"/>
      <c r="F25" s="2"/>
    </row>
    <row r="26" spans="1:8" x14ac:dyDescent="0.35">
      <c r="A26" s="12" t="s">
        <v>16</v>
      </c>
      <c r="B26" s="18">
        <v>3.49</v>
      </c>
      <c r="C26" s="4"/>
      <c r="D26" s="4"/>
      <c r="E26" s="2"/>
      <c r="F26" s="2"/>
    </row>
    <row r="27" spans="1:8" x14ac:dyDescent="0.35">
      <c r="A27" s="12" t="s">
        <v>17</v>
      </c>
      <c r="B27" s="18">
        <f>9.49/250</f>
        <v>3.7960000000000001E-2</v>
      </c>
      <c r="C27" s="4"/>
      <c r="D27" s="4"/>
      <c r="E27" s="2"/>
      <c r="F27" s="2"/>
      <c r="H27" s="1"/>
    </row>
    <row r="28" spans="1:8" x14ac:dyDescent="0.35">
      <c r="A28" s="17" t="s">
        <v>18</v>
      </c>
      <c r="B28" s="22">
        <f>12/40</f>
        <v>0.3</v>
      </c>
      <c r="C28" s="4"/>
      <c r="D28" s="4"/>
      <c r="E28" s="2"/>
      <c r="F28" s="2"/>
    </row>
    <row r="29" spans="1:8" x14ac:dyDescent="0.35">
      <c r="A29" s="4"/>
      <c r="B29" s="4"/>
      <c r="C29" s="4"/>
      <c r="D29" s="4"/>
      <c r="E29" s="2"/>
      <c r="F29" s="2"/>
    </row>
    <row r="30" spans="1:8" x14ac:dyDescent="0.35">
      <c r="A30" s="12" t="s">
        <v>19</v>
      </c>
      <c r="B30" s="23">
        <f>200</f>
        <v>200</v>
      </c>
      <c r="C30" s="4" t="s">
        <v>34</v>
      </c>
      <c r="D30" s="4"/>
      <c r="E30" s="2"/>
      <c r="F30" s="2"/>
    </row>
    <row r="31" spans="1:8" x14ac:dyDescent="0.35">
      <c r="A31" s="4"/>
      <c r="B31" s="4"/>
      <c r="C31" s="4"/>
      <c r="D31" s="4"/>
      <c r="E31" s="2"/>
      <c r="F31" s="2"/>
    </row>
    <row r="32" spans="1:8" x14ac:dyDescent="0.35">
      <c r="A32" s="12" t="s">
        <v>20</v>
      </c>
      <c r="B32" s="36">
        <v>1</v>
      </c>
      <c r="C32" s="4"/>
      <c r="D32" s="4"/>
      <c r="E32" s="2"/>
      <c r="F32" s="2"/>
    </row>
    <row r="33" spans="1:6" ht="12.75" customHeight="1" x14ac:dyDescent="0.35">
      <c r="A33" s="11" t="s">
        <v>21</v>
      </c>
      <c r="B33" s="37">
        <v>200</v>
      </c>
      <c r="C33" s="4"/>
      <c r="D33" s="38" t="s">
        <v>35</v>
      </c>
      <c r="E33" s="39"/>
      <c r="F33" s="2"/>
    </row>
    <row r="34" spans="1:6" ht="12.75" customHeight="1" x14ac:dyDescent="0.35">
      <c r="A34" s="12" t="s">
        <v>22</v>
      </c>
      <c r="B34" s="25">
        <f>B32*B33*D7*B7+B32*B33*B8*(1-D7)</f>
        <v>1560</v>
      </c>
      <c r="C34" s="4"/>
      <c r="D34" s="39"/>
      <c r="E34" s="39"/>
      <c r="F34" s="2"/>
    </row>
    <row r="35" spans="1:6" ht="12.75" customHeight="1" x14ac:dyDescent="0.35">
      <c r="A35" s="14" t="s">
        <v>23</v>
      </c>
      <c r="B35" s="24">
        <f>B22</f>
        <v>442.6</v>
      </c>
      <c r="C35" s="4"/>
      <c r="D35" s="40" t="s">
        <v>36</v>
      </c>
      <c r="E35" s="40"/>
      <c r="F35" s="40"/>
    </row>
    <row r="36" spans="1:6" x14ac:dyDescent="0.35">
      <c r="A36" s="12" t="s">
        <v>24</v>
      </c>
      <c r="B36" s="25">
        <f>IF(B30*B32&gt;B32*B33,B32*B33*D7*B25+B32*B33*(1-D7)*B26+B32*B33*B27+B32*B33*B28+(B32*B30-B32*B33)*B25,B32*B33*D7*B25+B32*B33*(1-D7)*B26+B32*B33*B27+B32*B33*B28)</f>
        <v>741.5920000000001</v>
      </c>
      <c r="C36" s="4"/>
      <c r="D36" s="40"/>
      <c r="E36" s="40"/>
      <c r="F36" s="40"/>
    </row>
    <row r="37" spans="1:6" x14ac:dyDescent="0.35">
      <c r="A37" s="14" t="s">
        <v>25</v>
      </c>
      <c r="B37" s="24">
        <f>B39/1.19</f>
        <v>995.11932773109254</v>
      </c>
      <c r="C37" s="4"/>
      <c r="D37" s="40"/>
      <c r="E37" s="40"/>
      <c r="F37" s="40"/>
    </row>
    <row r="38" spans="1:6" x14ac:dyDescent="0.35">
      <c r="A38" s="12" t="s">
        <v>26</v>
      </c>
      <c r="B38" s="25">
        <f>B37*0.19</f>
        <v>189.07267226890758</v>
      </c>
      <c r="C38" s="4"/>
      <c r="D38" s="40"/>
      <c r="E38" s="40"/>
      <c r="F38" s="40"/>
    </row>
    <row r="39" spans="1:6" x14ac:dyDescent="0.35">
      <c r="A39" s="14" t="s">
        <v>27</v>
      </c>
      <c r="B39" s="24">
        <f>SUM(B35:B36)</f>
        <v>1184.192</v>
      </c>
      <c r="C39" s="4"/>
      <c r="D39" s="40"/>
      <c r="E39" s="40"/>
      <c r="F39" s="40"/>
    </row>
    <row r="40" spans="1:6" x14ac:dyDescent="0.35">
      <c r="A40" s="12" t="s">
        <v>28</v>
      </c>
      <c r="B40" s="26">
        <f>B34-B39</f>
        <v>375.80799999999999</v>
      </c>
      <c r="C40" s="4"/>
      <c r="D40" s="40"/>
      <c r="E40" s="40"/>
      <c r="F40" s="40"/>
    </row>
    <row r="41" spans="1:6" x14ac:dyDescent="0.35">
      <c r="A41" s="2"/>
      <c r="B41" s="2"/>
      <c r="C41" s="2"/>
      <c r="D41" s="2"/>
      <c r="E41" s="2"/>
      <c r="F41" s="2"/>
    </row>
  </sheetData>
  <sheetProtection algorithmName="SHA-512" hashValue="0TrLc42EHxlYpRBr+xguRkZX225IlLZ2GUJXYkFNlfMPGRLr+jiLVC1cKXLXOnBH7Ilq0lQqjndMN4D7qF5YBA==" saltValue="2XDM6n8vYhOvMfpuf4DA1w==" spinCount="100000" sheet="1" selectLockedCells="1"/>
  <protectedRanges>
    <protectedRange sqref="D7 B7:B8 B12:B16 B19 B32:B33" name="Benutzereingabe"/>
  </protectedRanges>
  <mergeCells count="8">
    <mergeCell ref="D33:E34"/>
    <mergeCell ref="D35:F40"/>
    <mergeCell ref="C11:D11"/>
    <mergeCell ref="C16:D16"/>
    <mergeCell ref="C15:D15"/>
    <mergeCell ref="C14:D14"/>
    <mergeCell ref="C13:D13"/>
    <mergeCell ref="C12:D12"/>
  </mergeCells>
  <conditionalFormatting sqref="B40">
    <cfRule type="cellIs" dxfId="1" priority="2" operator="greaterThan">
      <formula>0</formula>
    </cfRule>
    <cfRule type="cellIs" dxfId="0" priority="1" operator="lessThan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Stöhr, Dominik (Bundesbau HBA FR)</dc:creator>
  <cp:lastModifiedBy>Dominik Stöhr</cp:lastModifiedBy>
  <dcterms:created xsi:type="dcterms:W3CDTF">2023-07-17T09:42:55Z</dcterms:created>
  <dcterms:modified xsi:type="dcterms:W3CDTF">2026-02-21T13:49:46Z</dcterms:modified>
</cp:coreProperties>
</file>